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ht2-my.sharepoint.com/personal/sally_carrington_ciht_org_uk/Documents/Scotland/Committee Meetings/2023/AGM 25 May 2023/"/>
    </mc:Choice>
  </mc:AlternateContent>
  <xr:revisionPtr revIDLastSave="8" documentId="8_{891BFB40-6A54-418A-9839-E1A287F4ABF3}" xr6:coauthVersionLast="47" xr6:coauthVersionMax="47" xr10:uidLastSave="{59E35612-BF75-4C6D-A459-93EA39021799}"/>
  <bookViews>
    <workbookView xWindow="-120" yWindow="-120" windowWidth="29040" windowHeight="15720" xr2:uid="{E495E7A2-6E16-445A-B36D-D19F6E5A0A20}"/>
  </bookViews>
  <sheets>
    <sheet name="December accou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E30" i="1"/>
  <c r="Q28" i="1"/>
  <c r="Q30" i="1" s="1"/>
  <c r="O28" i="1"/>
  <c r="O30" i="1" s="1"/>
  <c r="M28" i="1"/>
  <c r="J28" i="1"/>
  <c r="I28" i="1"/>
  <c r="I30" i="1" s="1"/>
  <c r="G28" i="1"/>
  <c r="G30" i="1" s="1"/>
  <c r="F28" i="1"/>
  <c r="F30" i="1" s="1"/>
  <c r="F32" i="1" s="1"/>
  <c r="E28" i="1"/>
  <c r="D28" i="1"/>
  <c r="D30" i="1" s="1"/>
  <c r="D32" i="1" s="1"/>
  <c r="C28" i="1"/>
  <c r="M16" i="1"/>
  <c r="M32" i="1" s="1"/>
  <c r="J16" i="1"/>
  <c r="D16" i="1"/>
  <c r="Q14" i="1"/>
  <c r="Q16" i="1" s="1"/>
  <c r="O14" i="1"/>
  <c r="O16" i="1" s="1"/>
  <c r="O32" i="1" s="1"/>
  <c r="M14" i="1"/>
  <c r="K14" i="1"/>
  <c r="K16" i="1" s="1"/>
  <c r="J14" i="1"/>
  <c r="I14" i="1"/>
  <c r="I16" i="1" s="1"/>
  <c r="G14" i="1"/>
  <c r="G16" i="1" s="1"/>
  <c r="F14" i="1"/>
  <c r="F16" i="1" s="1"/>
  <c r="E14" i="1"/>
  <c r="E16" i="1" s="1"/>
  <c r="E32" i="1" s="1"/>
  <c r="D14" i="1"/>
  <c r="C14" i="1"/>
  <c r="I32" i="1" l="1"/>
  <c r="Q32" i="1"/>
  <c r="G32" i="1"/>
  <c r="K28" i="1"/>
  <c r="K30" i="1" s="1"/>
  <c r="K32" i="1" s="1"/>
  <c r="J30" i="1"/>
  <c r="J32" i="1" s="1"/>
</calcChain>
</file>

<file path=xl/sharedStrings.xml><?xml version="1.0" encoding="utf-8"?>
<sst xmlns="http://schemas.openxmlformats.org/spreadsheetml/2006/main" count="76" uniqueCount="45">
  <si>
    <t>Regions - Annual dinner</t>
  </si>
  <si>
    <t>CIHT Scotland</t>
  </si>
  <si>
    <t>Regions - Awards</t>
  </si>
  <si>
    <t>Regions - Other CPD events</t>
  </si>
  <si>
    <t/>
  </si>
  <si>
    <t>Regions - Social events</t>
  </si>
  <si>
    <t>Regions - General operating expenses</t>
  </si>
  <si>
    <t>Regions - Prizes</t>
  </si>
  <si>
    <t>CIHT</t>
  </si>
  <si>
    <t>Period to December 2022</t>
  </si>
  <si>
    <t>Full year</t>
  </si>
  <si>
    <t>Monthly Actuals</t>
  </si>
  <si>
    <t>Actuals to December 2021</t>
  </si>
  <si>
    <t>Actuals to December 2022</t>
  </si>
  <si>
    <t>Year to date Variance</t>
  </si>
  <si>
    <t>Budget to December 2022</t>
  </si>
  <si>
    <t>Forecast to December 2022</t>
  </si>
  <si>
    <t>Variance Reforecast v budget</t>
  </si>
  <si>
    <t>Variance Full year forecast v YTD Actual</t>
  </si>
  <si>
    <t>Budget December 2023</t>
  </si>
  <si>
    <t>Projection December 2024</t>
  </si>
  <si>
    <t>Comments re 2024 projection</t>
  </si>
  <si>
    <t>Comments re 2023 projection</t>
  </si>
  <si>
    <t>Comments re 2022 forecast</t>
  </si>
  <si>
    <t>Comments re 2022 budget</t>
  </si>
  <si>
    <t>Region income</t>
  </si>
  <si>
    <t>Region Income</t>
  </si>
  <si>
    <t xml:space="preserve">1 sponsored CPD event with sponsorship package @ £300. SWARCO sponsorship trial (no charge) being arranged for Jan-22 or Apr-22. </t>
  </si>
  <si>
    <t>Regions - AGM</t>
  </si>
  <si>
    <t xml:space="preserve">Assume Annual Dinner to progress in line with previous attendances </t>
  </si>
  <si>
    <t>Regions - Annual conference</t>
  </si>
  <si>
    <t>Assume Sponsored Awards/ Prizes</t>
  </si>
  <si>
    <t xml:space="preserve">Assumes 6 webinars (£5 per non-member) and 4 in person events (£10 per non-member) with each webinar/in person event attracting 5 non-members. Forecast is collective  i.e. captures 'main' events programme and YP activities. </t>
  </si>
  <si>
    <t>TOTAL INCOME</t>
  </si>
  <si>
    <t>Finance &amp; Depreciation costs</t>
  </si>
  <si>
    <t>Regional expenditure</t>
  </si>
  <si>
    <t>In Person member engagement - Business Breakfast in Spring 2022. Added to capture Nic's ideas/discussion at August Committee meeting - working group to be set-up/action from meeting.</t>
  </si>
  <si>
    <t>Region costs</t>
  </si>
  <si>
    <t xml:space="preserve">Assumes 4 'standard' in person CPD events @ £200/event (room hire @ £200 + catering @ £5/head for 35 people - guide is Glasgow Caledonian costs in 2019). Forecast is collective  i.e. captures 'main' events programme and YP activities. </t>
  </si>
  <si>
    <t xml:space="preserve">Forecast is collective  i.e. captures 'main' events programme and YP activities. </t>
  </si>
  <si>
    <t>Regions - Committee meetings</t>
  </si>
  <si>
    <t>Expenses including CPDC HI subscription</t>
  </si>
  <si>
    <t xml:space="preserve">Forecast is collective i.e captures 'main' events programme and YP activities. </t>
  </si>
  <si>
    <t>TOTAL EXPENDITURE</t>
  </si>
  <si>
    <t>SURPLUS/(DEFICIT)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</si>
</sst>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);\(#,##0\);\-_)"/>
    <numFmt numFmtId="165" formatCode="#,##0.00_);\(#,##0.00\);\-_)"/>
    <numFmt numFmtId="166" formatCode="0.0"/>
    <numFmt numFmtId="167" formatCode="#,##0_);[Red]\(#,##0\);\-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Protection="0"/>
  </cellStyleXfs>
  <cellXfs count="62">
    <xf numFmtId="0" fontId="0" fillId="0" borderId="0" xfId="0"/>
    <xf numFmtId="165" fontId="3" fillId="0" borderId="0" xfId="2" applyNumberFormat="1" applyFont="1"/>
    <xf numFmtId="1" fontId="4" fillId="3" borderId="0" xfId="1" applyNumberFormat="1" applyFont="1" applyFill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165" fontId="3" fillId="0" borderId="0" xfId="2" applyNumberFormat="1" applyFont="1" applyFill="1"/>
    <xf numFmtId="166" fontId="4" fillId="0" borderId="0" xfId="1" applyNumberFormat="1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2" fillId="0" borderId="4" xfId="2" applyNumberFormat="1" applyFill="1" applyBorder="1" applyAlignment="1">
      <alignment horizontal="center"/>
    </xf>
    <xf numFmtId="0" fontId="2" fillId="0" borderId="0" xfId="2" applyNumberFormat="1" applyFill="1" applyAlignment="1">
      <alignment horizontal="center"/>
    </xf>
    <xf numFmtId="165" fontId="3" fillId="0" borderId="0" xfId="2" applyNumberFormat="1" applyFont="1" applyAlignment="1">
      <alignment vertical="center" wrapText="1"/>
    </xf>
    <xf numFmtId="165" fontId="7" fillId="0" borderId="0" xfId="2" applyNumberFormat="1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5" fontId="3" fillId="0" borderId="0" xfId="2" applyNumberFormat="1" applyFont="1" applyFill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65" fontId="2" fillId="0" borderId="0" xfId="2" applyNumberFormat="1" applyFill="1" applyAlignment="1">
      <alignment vertical="center" wrapText="1"/>
    </xf>
    <xf numFmtId="165" fontId="3" fillId="4" borderId="0" xfId="2" applyNumberFormat="1" applyFont="1" applyFill="1"/>
    <xf numFmtId="165" fontId="9" fillId="4" borderId="0" xfId="2" applyNumberFormat="1" applyFont="1" applyFill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0" xfId="1" applyNumberFormat="1" applyFont="1" applyAlignment="1">
      <alignment vertical="center" wrapText="1"/>
    </xf>
    <xf numFmtId="0" fontId="10" fillId="0" borderId="0" xfId="0" applyFont="1"/>
    <xf numFmtId="164" fontId="10" fillId="0" borderId="0" xfId="0" applyNumberFormat="1" applyFont="1"/>
    <xf numFmtId="164" fontId="3" fillId="4" borderId="0" xfId="2" applyFont="1" applyFill="1"/>
    <xf numFmtId="164" fontId="3" fillId="0" borderId="0" xfId="2" applyFont="1"/>
    <xf numFmtId="167" fontId="9" fillId="4" borderId="0" xfId="2" applyNumberFormat="1" applyFont="1" applyFill="1"/>
    <xf numFmtId="164" fontId="3" fillId="0" borderId="0" xfId="2" applyFont="1" applyFill="1"/>
    <xf numFmtId="164" fontId="3" fillId="7" borderId="0" xfId="2" applyFont="1" applyFill="1"/>
    <xf numFmtId="167" fontId="9" fillId="0" borderId="0" xfId="2" applyNumberFormat="1" applyFont="1"/>
    <xf numFmtId="1" fontId="4" fillId="0" borderId="0" xfId="1" applyNumberFormat="1" applyFont="1" applyAlignment="1">
      <alignment vertical="center" wrapText="1"/>
    </xf>
    <xf numFmtId="164" fontId="5" fillId="0" borderId="0" xfId="0" applyNumberFormat="1" applyFont="1"/>
    <xf numFmtId="164" fontId="2" fillId="4" borderId="0" xfId="2" applyFill="1"/>
    <xf numFmtId="164" fontId="2" fillId="0" borderId="0" xfId="2" applyFill="1"/>
    <xf numFmtId="167" fontId="11" fillId="4" borderId="0" xfId="2" applyNumberFormat="1" applyFont="1" applyFill="1"/>
    <xf numFmtId="167" fontId="11" fillId="0" borderId="0" xfId="2" applyNumberFormat="1" applyFont="1"/>
    <xf numFmtId="164" fontId="9" fillId="4" borderId="0" xfId="2" applyFont="1" applyFill="1"/>
    <xf numFmtId="164" fontId="9" fillId="0" borderId="0" xfId="2" applyFont="1"/>
    <xf numFmtId="164" fontId="2" fillId="0" borderId="5" xfId="2" applyBorder="1"/>
    <xf numFmtId="164" fontId="2" fillId="4" borderId="5" xfId="2" applyFill="1" applyBorder="1"/>
    <xf numFmtId="167" fontId="11" fillId="4" borderId="5" xfId="2" applyNumberFormat="1" applyFont="1" applyFill="1" applyBorder="1"/>
    <xf numFmtId="164" fontId="2" fillId="0" borderId="0" xfId="2"/>
    <xf numFmtId="164" fontId="2" fillId="0" borderId="5" xfId="2" applyFill="1" applyBorder="1"/>
    <xf numFmtId="167" fontId="11" fillId="0" borderId="5" xfId="2" applyNumberFormat="1" applyFont="1" applyBorder="1"/>
    <xf numFmtId="164" fontId="11" fillId="4" borderId="0" xfId="2" applyFont="1" applyFill="1"/>
    <xf numFmtId="164" fontId="11" fillId="0" borderId="0" xfId="2" applyFont="1"/>
    <xf numFmtId="165" fontId="2" fillId="0" borderId="0" xfId="2" applyNumberFormat="1"/>
    <xf numFmtId="0" fontId="10" fillId="4" borderId="0" xfId="0" applyFont="1" applyFill="1"/>
    <xf numFmtId="0" fontId="8" fillId="4" borderId="0" xfId="0" applyFont="1" applyFill="1"/>
    <xf numFmtId="0" fontId="8" fillId="0" borderId="0" xfId="0" applyFont="1"/>
    <xf numFmtId="0" fontId="12" fillId="4" borderId="0" xfId="0" applyFont="1" applyFill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VT Currency CY" xfId="2" xr:uid="{DAED8229-B379-435A-B6F8-B4C9AD4858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6C5B-FAD8-45E9-8EDC-094DDCA82776}">
  <dimension ref="A1:U33"/>
  <sheetViews>
    <sheetView tabSelected="1" topLeftCell="B1" workbookViewId="0">
      <selection activeCell="I35" sqref="I35"/>
    </sheetView>
  </sheetViews>
  <sheetFormatPr defaultColWidth="9.140625" defaultRowHeight="12.75" outlineLevelRow="1" outlineLevelCol="1" x14ac:dyDescent="0.2"/>
  <cols>
    <col min="1" max="1" width="27.85546875" style="1" hidden="1" customWidth="1" outlineLevel="1"/>
    <col min="2" max="2" width="5" style="6" customWidth="1" collapsed="1"/>
    <col min="3" max="3" width="37.42578125" style="1" bestFit="1" customWidth="1"/>
    <col min="4" max="4" width="12" style="1" customWidth="1"/>
    <col min="5" max="5" width="12" style="25" hidden="1" customWidth="1" outlineLevel="1"/>
    <col min="6" max="6" width="12" style="1" customWidth="1" collapsed="1"/>
    <col min="7" max="7" width="12" style="25" hidden="1" customWidth="1" outlineLevel="1"/>
    <col min="8" max="8" width="1.85546875" style="1" customWidth="1" collapsed="1"/>
    <col min="9" max="9" width="12" style="5" customWidth="1"/>
    <col min="10" max="11" width="12" style="1" customWidth="1"/>
    <col min="12" max="12" width="1.85546875" style="5" customWidth="1"/>
    <col min="13" max="13" width="12" style="5" customWidth="1"/>
    <col min="14" max="14" width="1.85546875" style="5" customWidth="1"/>
    <col min="15" max="15" width="12" style="5" customWidth="1"/>
    <col min="16" max="16" width="1.85546875" style="5" customWidth="1"/>
    <col min="17" max="17" width="12" style="5" customWidth="1"/>
    <col min="18" max="21" width="16.140625" style="5" customWidth="1"/>
    <col min="22" max="16384" width="9.140625" style="1"/>
  </cols>
  <sheetData>
    <row r="1" spans="1:21" x14ac:dyDescent="0.2">
      <c r="B1" s="2">
        <v>905</v>
      </c>
      <c r="C1" s="3" t="s">
        <v>8</v>
      </c>
      <c r="D1" s="3"/>
      <c r="E1" s="4"/>
      <c r="F1" s="3"/>
      <c r="G1" s="4"/>
      <c r="H1" s="3"/>
      <c r="J1" s="3"/>
      <c r="K1" s="3"/>
    </row>
    <row r="2" spans="1:21" x14ac:dyDescent="0.2">
      <c r="C2" s="3" t="s">
        <v>9</v>
      </c>
      <c r="D2" s="3"/>
      <c r="E2" s="4"/>
      <c r="F2" s="3"/>
      <c r="G2" s="4"/>
      <c r="H2" s="3"/>
      <c r="J2" s="3"/>
      <c r="K2" s="3"/>
    </row>
    <row r="3" spans="1:21" ht="16.5" thickBot="1" x14ac:dyDescent="0.25">
      <c r="C3" s="7" t="s">
        <v>1</v>
      </c>
      <c r="D3" s="7"/>
      <c r="E3" s="8"/>
      <c r="F3" s="9"/>
      <c r="G3" s="8"/>
      <c r="H3" s="9"/>
      <c r="J3" s="9"/>
      <c r="K3" s="9"/>
    </row>
    <row r="4" spans="1:21" ht="16.5" thickBot="1" x14ac:dyDescent="0.25">
      <c r="D4" s="10"/>
      <c r="E4" s="11"/>
      <c r="F4" s="10"/>
      <c r="G4" s="11"/>
      <c r="H4" s="7"/>
      <c r="I4" s="59" t="s">
        <v>10</v>
      </c>
      <c r="J4" s="60"/>
      <c r="K4" s="61"/>
      <c r="O4" s="12">
        <v>2023</v>
      </c>
      <c r="Q4" s="12">
        <v>2024</v>
      </c>
      <c r="R4" s="13"/>
      <c r="S4" s="13"/>
      <c r="T4" s="13"/>
    </row>
    <row r="5" spans="1:21" s="14" customFormat="1" ht="51.75" thickBot="1" x14ac:dyDescent="0.3">
      <c r="B5" s="6"/>
      <c r="C5" s="15"/>
      <c r="D5" s="16" t="s">
        <v>11</v>
      </c>
      <c r="E5" s="17" t="s">
        <v>12</v>
      </c>
      <c r="F5" s="16" t="s">
        <v>13</v>
      </c>
      <c r="G5" s="18" t="s">
        <v>14</v>
      </c>
      <c r="H5" s="15"/>
      <c r="I5" s="19" t="s">
        <v>15</v>
      </c>
      <c r="J5" s="20" t="s">
        <v>16</v>
      </c>
      <c r="K5" s="16" t="s">
        <v>17</v>
      </c>
      <c r="L5" s="21"/>
      <c r="M5" s="16" t="s">
        <v>18</v>
      </c>
      <c r="N5" s="21"/>
      <c r="O5" s="22" t="s">
        <v>19</v>
      </c>
      <c r="P5" s="21"/>
      <c r="Q5" s="23" t="s">
        <v>20</v>
      </c>
      <c r="R5" s="24" t="s">
        <v>21</v>
      </c>
      <c r="S5" s="24" t="s">
        <v>22</v>
      </c>
      <c r="T5" s="24" t="s">
        <v>23</v>
      </c>
      <c r="U5" s="24" t="s">
        <v>24</v>
      </c>
    </row>
    <row r="6" spans="1:21" x14ac:dyDescent="0.2">
      <c r="G6" s="26"/>
      <c r="I6" s="27"/>
      <c r="L6" s="27"/>
      <c r="M6" s="1"/>
      <c r="N6" s="27"/>
      <c r="O6" s="1"/>
      <c r="P6" s="27"/>
      <c r="Q6" s="1"/>
      <c r="U6" s="27"/>
    </row>
    <row r="7" spans="1:21" outlineLevel="1" x14ac:dyDescent="0.2">
      <c r="A7" s="28" t="s">
        <v>25</v>
      </c>
      <c r="B7" s="29">
        <v>4700</v>
      </c>
      <c r="C7" s="30" t="s">
        <v>26</v>
      </c>
      <c r="D7" s="31">
        <v>0</v>
      </c>
      <c r="E7" s="32">
        <v>0</v>
      </c>
      <c r="F7" s="33">
        <v>0</v>
      </c>
      <c r="G7" s="34">
        <v>0</v>
      </c>
      <c r="H7" s="33"/>
      <c r="I7" s="35">
        <v>300</v>
      </c>
      <c r="J7" s="36">
        <v>300</v>
      </c>
      <c r="K7" s="37">
        <v>0</v>
      </c>
      <c r="L7" s="1"/>
      <c r="M7" s="37">
        <v>-300</v>
      </c>
      <c r="N7" s="1"/>
      <c r="O7" s="36">
        <v>300</v>
      </c>
      <c r="P7" s="1"/>
      <c r="Q7" s="36"/>
      <c r="R7" s="35"/>
      <c r="S7" s="35"/>
      <c r="T7" s="35"/>
      <c r="U7" s="1" t="s">
        <v>27</v>
      </c>
    </row>
    <row r="8" spans="1:21" outlineLevel="1" x14ac:dyDescent="0.2">
      <c r="A8" s="28"/>
      <c r="B8" s="29">
        <v>4701</v>
      </c>
      <c r="C8" s="30" t="s">
        <v>28</v>
      </c>
      <c r="D8" s="31">
        <v>0</v>
      </c>
      <c r="E8" s="32">
        <v>0</v>
      </c>
      <c r="F8" s="33">
        <v>0</v>
      </c>
      <c r="G8" s="34">
        <v>0</v>
      </c>
      <c r="H8" s="33"/>
      <c r="I8" s="35"/>
      <c r="J8" s="36"/>
      <c r="K8" s="37">
        <v>0</v>
      </c>
      <c r="L8" s="1"/>
      <c r="M8" s="37">
        <v>0</v>
      </c>
      <c r="N8" s="1"/>
      <c r="O8" s="36"/>
      <c r="P8" s="1"/>
      <c r="Q8" s="36"/>
      <c r="R8" s="35"/>
      <c r="S8" s="35"/>
      <c r="T8" s="35"/>
      <c r="U8" s="1"/>
    </row>
    <row r="9" spans="1:21" outlineLevel="1" x14ac:dyDescent="0.2">
      <c r="A9" s="28" t="s">
        <v>25</v>
      </c>
      <c r="B9" s="29">
        <v>4702</v>
      </c>
      <c r="C9" s="30" t="s">
        <v>0</v>
      </c>
      <c r="D9" s="31">
        <v>0</v>
      </c>
      <c r="E9" s="32">
        <v>0</v>
      </c>
      <c r="F9" s="33">
        <v>16724.91</v>
      </c>
      <c r="G9" s="34">
        <v>16724.91</v>
      </c>
      <c r="H9" s="33"/>
      <c r="I9" s="35">
        <v>18000</v>
      </c>
      <c r="J9" s="36">
        <v>18000</v>
      </c>
      <c r="K9" s="37">
        <v>0</v>
      </c>
      <c r="L9" s="1"/>
      <c r="M9" s="37">
        <v>-1275.0900000000001</v>
      </c>
      <c r="N9" s="1"/>
      <c r="O9" s="36">
        <v>18000</v>
      </c>
      <c r="P9" s="1"/>
      <c r="Q9" s="36"/>
      <c r="R9" s="35"/>
      <c r="S9" s="35"/>
      <c r="T9" s="35"/>
      <c r="U9" s="1" t="s">
        <v>29</v>
      </c>
    </row>
    <row r="10" spans="1:21" outlineLevel="1" x14ac:dyDescent="0.2">
      <c r="A10" s="28" t="s">
        <v>25</v>
      </c>
      <c r="B10" s="29">
        <v>4703</v>
      </c>
      <c r="C10" s="30" t="s">
        <v>30</v>
      </c>
      <c r="D10" s="31">
        <v>0</v>
      </c>
      <c r="E10" s="32">
        <v>0</v>
      </c>
      <c r="F10" s="33">
        <v>0</v>
      </c>
      <c r="G10" s="34">
        <v>0</v>
      </c>
      <c r="H10" s="33"/>
      <c r="I10" s="35"/>
      <c r="J10" s="36"/>
      <c r="K10" s="37">
        <v>0</v>
      </c>
      <c r="L10" s="1"/>
      <c r="M10" s="37">
        <v>0</v>
      </c>
      <c r="N10" s="1"/>
      <c r="O10" s="36"/>
      <c r="P10" s="1"/>
      <c r="Q10" s="36"/>
      <c r="R10" s="35"/>
      <c r="S10" s="35"/>
      <c r="T10" s="35"/>
      <c r="U10" s="1"/>
    </row>
    <row r="11" spans="1:21" outlineLevel="1" x14ac:dyDescent="0.2">
      <c r="A11" s="28" t="s">
        <v>25</v>
      </c>
      <c r="B11" s="29">
        <v>4704</v>
      </c>
      <c r="C11" s="30" t="s">
        <v>2</v>
      </c>
      <c r="D11" s="31">
        <v>0</v>
      </c>
      <c r="E11" s="32">
        <v>475</v>
      </c>
      <c r="F11" s="33">
        <v>-125</v>
      </c>
      <c r="G11" s="34">
        <v>-600</v>
      </c>
      <c r="H11" s="33"/>
      <c r="I11" s="35">
        <v>500</v>
      </c>
      <c r="J11" s="36">
        <v>500</v>
      </c>
      <c r="K11" s="37">
        <v>0</v>
      </c>
      <c r="L11" s="1"/>
      <c r="M11" s="37">
        <v>-625</v>
      </c>
      <c r="N11" s="1"/>
      <c r="O11" s="36">
        <v>500</v>
      </c>
      <c r="P11" s="1"/>
      <c r="Q11" s="36"/>
      <c r="R11" s="35"/>
      <c r="S11" s="35"/>
      <c r="T11" s="35"/>
      <c r="U11" s="1" t="s">
        <v>31</v>
      </c>
    </row>
    <row r="12" spans="1:21" outlineLevel="1" x14ac:dyDescent="0.2">
      <c r="A12" s="28" t="s">
        <v>25</v>
      </c>
      <c r="B12" s="29">
        <v>4705</v>
      </c>
      <c r="C12" s="30" t="s">
        <v>3</v>
      </c>
      <c r="D12" s="31">
        <v>0</v>
      </c>
      <c r="E12" s="32">
        <v>66.72</v>
      </c>
      <c r="F12" s="33">
        <v>25</v>
      </c>
      <c r="G12" s="34">
        <v>-41.72</v>
      </c>
      <c r="H12" s="33"/>
      <c r="I12" s="35">
        <v>350</v>
      </c>
      <c r="J12" s="36">
        <v>350</v>
      </c>
      <c r="K12" s="37">
        <v>0</v>
      </c>
      <c r="L12" s="1"/>
      <c r="M12" s="37">
        <v>-325</v>
      </c>
      <c r="N12" s="1"/>
      <c r="O12" s="36">
        <v>350</v>
      </c>
      <c r="P12" s="1"/>
      <c r="Q12" s="36"/>
      <c r="R12" s="35"/>
      <c r="S12" s="35"/>
      <c r="T12" s="35"/>
      <c r="U12" s="1" t="s">
        <v>32</v>
      </c>
    </row>
    <row r="13" spans="1:21" outlineLevel="1" x14ac:dyDescent="0.2">
      <c r="A13" s="28" t="s">
        <v>25</v>
      </c>
      <c r="B13" s="29">
        <v>4706</v>
      </c>
      <c r="C13" s="30" t="s">
        <v>5</v>
      </c>
      <c r="D13" s="31">
        <v>0</v>
      </c>
      <c r="E13" s="32">
        <v>0</v>
      </c>
      <c r="F13" s="33">
        <v>0</v>
      </c>
      <c r="G13" s="34">
        <v>0</v>
      </c>
      <c r="H13" s="33"/>
      <c r="I13" s="35"/>
      <c r="J13" s="36"/>
      <c r="K13" s="37">
        <v>0</v>
      </c>
      <c r="L13" s="1"/>
      <c r="M13" s="37">
        <v>0</v>
      </c>
      <c r="N13" s="1"/>
      <c r="O13" s="36"/>
      <c r="P13" s="1"/>
      <c r="Q13" s="36"/>
      <c r="R13" s="35"/>
      <c r="S13" s="35"/>
      <c r="T13" s="35"/>
      <c r="U13" s="1"/>
    </row>
    <row r="14" spans="1:21" x14ac:dyDescent="0.2">
      <c r="A14" s="28" t="s">
        <v>4</v>
      </c>
      <c r="B14" s="38" t="s">
        <v>4</v>
      </c>
      <c r="C14" s="3" t="str">
        <f>PROPER(A13)</f>
        <v>Region Income</v>
      </c>
      <c r="D14" s="39">
        <f>SUM(D7:D13)</f>
        <v>0</v>
      </c>
      <c r="E14" s="40">
        <f>SUM(E7:E13)</f>
        <v>541.72</v>
      </c>
      <c r="F14" s="41">
        <f>SUM(F7:F13)</f>
        <v>16624.91</v>
      </c>
      <c r="G14" s="42">
        <f>SUM(G7:G13)</f>
        <v>16083.19</v>
      </c>
      <c r="H14" s="41"/>
      <c r="I14" s="41">
        <f>SUM(I7:I13)</f>
        <v>19150</v>
      </c>
      <c r="J14" s="41">
        <f>SUM(J7:J13)</f>
        <v>19150</v>
      </c>
      <c r="K14" s="43">
        <f>SUM(K7:K13)</f>
        <v>0</v>
      </c>
      <c r="L14" s="1"/>
      <c r="M14" s="43">
        <f>SUM(M7:M13)</f>
        <v>-2525.09</v>
      </c>
      <c r="N14" s="1"/>
      <c r="O14" s="41">
        <f>SUM(O7:O13)</f>
        <v>19150</v>
      </c>
      <c r="P14" s="1"/>
      <c r="Q14" s="41">
        <f>SUM(Q7:Q13)</f>
        <v>0</v>
      </c>
      <c r="R14" s="41"/>
      <c r="S14" s="41"/>
      <c r="T14" s="41"/>
      <c r="U14" s="1"/>
    </row>
    <row r="15" spans="1:21" x14ac:dyDescent="0.2">
      <c r="A15" s="28" t="s">
        <v>4</v>
      </c>
      <c r="B15" s="38" t="s">
        <v>4</v>
      </c>
      <c r="C15" s="30"/>
      <c r="D15" s="30"/>
      <c r="E15" s="32"/>
      <c r="F15" s="33"/>
      <c r="G15" s="44"/>
      <c r="H15" s="33"/>
      <c r="I15" s="35"/>
      <c r="J15" s="33"/>
      <c r="K15" s="45"/>
      <c r="L15" s="1"/>
      <c r="M15" s="33"/>
      <c r="N15" s="1"/>
      <c r="O15" s="33"/>
      <c r="P15" s="1"/>
      <c r="Q15" s="33"/>
      <c r="R15" s="35"/>
      <c r="S15" s="35"/>
      <c r="T15" s="35"/>
      <c r="U15" s="1"/>
    </row>
    <row r="16" spans="1:21" ht="13.5" thickBot="1" x14ac:dyDescent="0.25">
      <c r="A16" s="28" t="s">
        <v>4</v>
      </c>
      <c r="B16" s="38" t="s">
        <v>4</v>
      </c>
      <c r="C16" s="3" t="s">
        <v>33</v>
      </c>
      <c r="D16" s="46">
        <f>+D14</f>
        <v>0</v>
      </c>
      <c r="E16" s="47">
        <f>+E14</f>
        <v>541.72</v>
      </c>
      <c r="F16" s="46">
        <f>+F14</f>
        <v>16624.91</v>
      </c>
      <c r="G16" s="48">
        <f>+G14</f>
        <v>16083.19</v>
      </c>
      <c r="H16" s="49"/>
      <c r="I16" s="50">
        <f>+I14</f>
        <v>19150</v>
      </c>
      <c r="J16" s="46">
        <f>+J14</f>
        <v>19150</v>
      </c>
      <c r="K16" s="51">
        <f>+K14</f>
        <v>0</v>
      </c>
      <c r="L16" s="1"/>
      <c r="M16" s="51">
        <f>+M14</f>
        <v>-2525.09</v>
      </c>
      <c r="N16" s="1"/>
      <c r="O16" s="46">
        <f>+O14</f>
        <v>19150</v>
      </c>
      <c r="P16" s="1"/>
      <c r="Q16" s="46">
        <f>+Q14</f>
        <v>0</v>
      </c>
      <c r="R16" s="41"/>
      <c r="S16" s="41"/>
      <c r="T16" s="41"/>
      <c r="U16" s="1"/>
    </row>
    <row r="17" spans="1:21" ht="13.5" thickTop="1" x14ac:dyDescent="0.2">
      <c r="A17" s="28" t="s">
        <v>4</v>
      </c>
      <c r="B17" s="38" t="s">
        <v>4</v>
      </c>
      <c r="C17" s="30"/>
      <c r="D17" s="30"/>
      <c r="E17" s="32"/>
      <c r="F17" s="33"/>
      <c r="G17" s="44"/>
      <c r="H17" s="33"/>
      <c r="I17" s="35"/>
      <c r="J17" s="33"/>
      <c r="K17" s="45"/>
      <c r="L17" s="1"/>
      <c r="M17" s="33"/>
      <c r="N17" s="1"/>
      <c r="O17" s="33"/>
      <c r="P17" s="1"/>
      <c r="Q17" s="33"/>
      <c r="R17" s="35"/>
      <c r="S17" s="35"/>
      <c r="T17" s="35"/>
      <c r="U17" s="1"/>
    </row>
    <row r="18" spans="1:21" outlineLevel="1" x14ac:dyDescent="0.2">
      <c r="A18" s="28" t="s">
        <v>34</v>
      </c>
      <c r="B18" s="29">
        <v>6600</v>
      </c>
      <c r="C18" s="30" t="s">
        <v>35</v>
      </c>
      <c r="D18" s="31">
        <v>0</v>
      </c>
      <c r="E18" s="32">
        <v>0</v>
      </c>
      <c r="F18" s="33">
        <v>0</v>
      </c>
      <c r="G18" s="34">
        <v>0</v>
      </c>
      <c r="H18" s="33"/>
      <c r="I18" s="35">
        <v>1000</v>
      </c>
      <c r="J18" s="36">
        <v>1000</v>
      </c>
      <c r="K18" s="37">
        <v>0</v>
      </c>
      <c r="L18" s="1"/>
      <c r="M18" s="37">
        <v>1000</v>
      </c>
      <c r="N18" s="1"/>
      <c r="O18" s="36">
        <v>1000</v>
      </c>
      <c r="P18" s="1"/>
      <c r="Q18" s="36"/>
      <c r="R18" s="35"/>
      <c r="S18" s="35"/>
      <c r="T18" s="35"/>
      <c r="U18" s="1" t="s">
        <v>36</v>
      </c>
    </row>
    <row r="19" spans="1:21" outlineLevel="1" x14ac:dyDescent="0.2">
      <c r="A19" s="28" t="s">
        <v>37</v>
      </c>
      <c r="B19" s="29">
        <v>6701</v>
      </c>
      <c r="C19" s="30" t="s">
        <v>28</v>
      </c>
      <c r="D19" s="31">
        <v>0</v>
      </c>
      <c r="E19" s="32">
        <v>0</v>
      </c>
      <c r="F19" s="33">
        <v>0</v>
      </c>
      <c r="G19" s="34">
        <v>0</v>
      </c>
      <c r="H19" s="33"/>
      <c r="I19" s="35">
        <v>250</v>
      </c>
      <c r="J19" s="36">
        <v>250</v>
      </c>
      <c r="K19" s="37">
        <v>0</v>
      </c>
      <c r="L19" s="1"/>
      <c r="M19" s="37">
        <v>250</v>
      </c>
      <c r="N19" s="1"/>
      <c r="O19" s="36">
        <v>250</v>
      </c>
      <c r="P19" s="1"/>
      <c r="Q19" s="36"/>
      <c r="R19" s="35"/>
      <c r="S19" s="35"/>
      <c r="T19" s="35"/>
      <c r="U19" s="1"/>
    </row>
    <row r="20" spans="1:21" outlineLevel="1" x14ac:dyDescent="0.2">
      <c r="A20" s="28" t="s">
        <v>37</v>
      </c>
      <c r="B20" s="29">
        <v>6702</v>
      </c>
      <c r="C20" s="30" t="s">
        <v>0</v>
      </c>
      <c r="D20" s="31">
        <v>134.19999999999891</v>
      </c>
      <c r="E20" s="32">
        <v>0</v>
      </c>
      <c r="F20" s="33">
        <v>10574.97</v>
      </c>
      <c r="G20" s="34">
        <v>-10574.97</v>
      </c>
      <c r="H20" s="33"/>
      <c r="I20" s="35">
        <v>14000</v>
      </c>
      <c r="J20" s="36">
        <v>14000</v>
      </c>
      <c r="K20" s="37">
        <v>0</v>
      </c>
      <c r="L20" s="1"/>
      <c r="M20" s="37">
        <v>3425.0300000000007</v>
      </c>
      <c r="N20" s="1"/>
      <c r="O20" s="36">
        <v>14000</v>
      </c>
      <c r="P20" s="1"/>
      <c r="Q20" s="36"/>
      <c r="R20" s="35"/>
      <c r="S20" s="35"/>
      <c r="T20" s="35"/>
      <c r="U20" s="1"/>
    </row>
    <row r="21" spans="1:21" outlineLevel="1" x14ac:dyDescent="0.2">
      <c r="A21" s="28" t="s">
        <v>37</v>
      </c>
      <c r="B21" s="29">
        <v>6703</v>
      </c>
      <c r="C21" s="30" t="s">
        <v>30</v>
      </c>
      <c r="D21" s="31">
        <v>0</v>
      </c>
      <c r="E21" s="32">
        <v>0</v>
      </c>
      <c r="F21" s="33">
        <v>0</v>
      </c>
      <c r="G21" s="34">
        <v>0</v>
      </c>
      <c r="H21" s="33"/>
      <c r="I21" s="35"/>
      <c r="J21" s="36"/>
      <c r="K21" s="37">
        <v>0</v>
      </c>
      <c r="L21" s="1"/>
      <c r="M21" s="37">
        <v>0</v>
      </c>
      <c r="N21" s="1"/>
      <c r="O21" s="36"/>
      <c r="P21" s="1"/>
      <c r="Q21" s="36"/>
      <c r="R21" s="35"/>
      <c r="S21" s="35"/>
      <c r="T21" s="35"/>
      <c r="U21" s="1"/>
    </row>
    <row r="22" spans="1:21" outlineLevel="1" x14ac:dyDescent="0.2">
      <c r="A22" s="28" t="s">
        <v>37</v>
      </c>
      <c r="B22" s="29">
        <v>6704</v>
      </c>
      <c r="C22" s="30" t="s">
        <v>2</v>
      </c>
      <c r="D22" s="31">
        <v>300</v>
      </c>
      <c r="E22" s="32">
        <v>200</v>
      </c>
      <c r="F22" s="33">
        <v>150</v>
      </c>
      <c r="G22" s="34">
        <v>50</v>
      </c>
      <c r="H22" s="33"/>
      <c r="I22" s="35">
        <v>400</v>
      </c>
      <c r="J22" s="36">
        <v>400</v>
      </c>
      <c r="K22" s="37">
        <v>0</v>
      </c>
      <c r="L22" s="1"/>
      <c r="M22" s="37">
        <v>250</v>
      </c>
      <c r="N22" s="1"/>
      <c r="O22" s="36">
        <v>400</v>
      </c>
      <c r="P22" s="1"/>
      <c r="Q22" s="36"/>
      <c r="R22" s="35"/>
      <c r="S22" s="35"/>
      <c r="T22" s="35"/>
      <c r="U22" s="1" t="s">
        <v>29</v>
      </c>
    </row>
    <row r="23" spans="1:21" outlineLevel="1" x14ac:dyDescent="0.2">
      <c r="A23" s="28" t="s">
        <v>37</v>
      </c>
      <c r="B23" s="29">
        <v>6705</v>
      </c>
      <c r="C23" s="30" t="s">
        <v>3</v>
      </c>
      <c r="D23" s="31">
        <v>0</v>
      </c>
      <c r="E23" s="32">
        <v>50</v>
      </c>
      <c r="F23" s="33">
        <v>70</v>
      </c>
      <c r="G23" s="34">
        <v>-20</v>
      </c>
      <c r="H23" s="33"/>
      <c r="I23" s="35">
        <v>1500</v>
      </c>
      <c r="J23" s="36">
        <v>1500</v>
      </c>
      <c r="K23" s="37">
        <v>0</v>
      </c>
      <c r="L23" s="1"/>
      <c r="M23" s="37">
        <v>1430</v>
      </c>
      <c r="N23" s="1"/>
      <c r="O23" s="36">
        <v>1500</v>
      </c>
      <c r="P23" s="1"/>
      <c r="Q23" s="36"/>
      <c r="R23" s="35"/>
      <c r="S23" s="35"/>
      <c r="T23" s="35"/>
      <c r="U23" s="1" t="s">
        <v>38</v>
      </c>
    </row>
    <row r="24" spans="1:21" outlineLevel="1" x14ac:dyDescent="0.2">
      <c r="A24" s="28" t="s">
        <v>37</v>
      </c>
      <c r="B24" s="29">
        <v>6706</v>
      </c>
      <c r="C24" s="30" t="s">
        <v>5</v>
      </c>
      <c r="D24" s="31">
        <v>785.42</v>
      </c>
      <c r="E24" s="32">
        <v>0</v>
      </c>
      <c r="F24" s="33">
        <v>883.92</v>
      </c>
      <c r="G24" s="34">
        <v>-883.92</v>
      </c>
      <c r="H24" s="33"/>
      <c r="I24" s="35">
        <v>1000</v>
      </c>
      <c r="J24" s="36">
        <v>1000</v>
      </c>
      <c r="K24" s="37">
        <v>0</v>
      </c>
      <c r="L24" s="1"/>
      <c r="M24" s="37">
        <v>116.08000000000004</v>
      </c>
      <c r="N24" s="1"/>
      <c r="O24" s="36">
        <v>1000</v>
      </c>
      <c r="P24" s="1"/>
      <c r="Q24" s="36"/>
      <c r="R24" s="35"/>
      <c r="S24" s="35"/>
      <c r="T24" s="35"/>
      <c r="U24" s="1" t="s">
        <v>39</v>
      </c>
    </row>
    <row r="25" spans="1:21" outlineLevel="1" x14ac:dyDescent="0.2">
      <c r="A25" s="28" t="s">
        <v>37</v>
      </c>
      <c r="B25" s="29">
        <v>6710</v>
      </c>
      <c r="C25" s="30" t="s">
        <v>40</v>
      </c>
      <c r="D25" s="31">
        <v>0</v>
      </c>
      <c r="E25" s="32">
        <v>0</v>
      </c>
      <c r="F25" s="33">
        <v>0</v>
      </c>
      <c r="G25" s="34">
        <v>0</v>
      </c>
      <c r="H25" s="33"/>
      <c r="I25" s="35">
        <v>200</v>
      </c>
      <c r="J25" s="36">
        <v>200</v>
      </c>
      <c r="K25" s="37">
        <v>0</v>
      </c>
      <c r="L25" s="1"/>
      <c r="M25" s="37">
        <v>200</v>
      </c>
      <c r="N25" s="1"/>
      <c r="O25" s="36">
        <v>200</v>
      </c>
      <c r="P25" s="1"/>
      <c r="Q25" s="36"/>
      <c r="R25" s="35"/>
      <c r="S25" s="35"/>
      <c r="T25" s="35"/>
      <c r="U25" s="1"/>
    </row>
    <row r="26" spans="1:21" outlineLevel="1" x14ac:dyDescent="0.2">
      <c r="A26" s="28" t="s">
        <v>37</v>
      </c>
      <c r="B26" s="29">
        <v>6711</v>
      </c>
      <c r="C26" s="30" t="s">
        <v>6</v>
      </c>
      <c r="D26" s="31">
        <v>292.56</v>
      </c>
      <c r="E26" s="32">
        <v>0</v>
      </c>
      <c r="F26" s="33">
        <v>292.56</v>
      </c>
      <c r="G26" s="34">
        <v>-292.56</v>
      </c>
      <c r="H26" s="33"/>
      <c r="I26" s="35">
        <v>550</v>
      </c>
      <c r="J26" s="36">
        <v>550</v>
      </c>
      <c r="K26" s="37">
        <v>0</v>
      </c>
      <c r="L26" s="1"/>
      <c r="M26" s="37">
        <v>257.44</v>
      </c>
      <c r="N26" s="1"/>
      <c r="O26" s="36">
        <v>550</v>
      </c>
      <c r="P26" s="1"/>
      <c r="Q26" s="36"/>
      <c r="R26" s="35"/>
      <c r="S26" s="35"/>
      <c r="T26" s="35"/>
      <c r="U26" s="1" t="s">
        <v>41</v>
      </c>
    </row>
    <row r="27" spans="1:21" outlineLevel="1" x14ac:dyDescent="0.2">
      <c r="A27" s="28" t="s">
        <v>37</v>
      </c>
      <c r="B27" s="29">
        <v>6712</v>
      </c>
      <c r="C27" s="30" t="s">
        <v>7</v>
      </c>
      <c r="D27" s="31">
        <v>150</v>
      </c>
      <c r="E27" s="32">
        <v>300</v>
      </c>
      <c r="F27" s="33">
        <v>150</v>
      </c>
      <c r="G27" s="34">
        <v>150</v>
      </c>
      <c r="H27" s="33"/>
      <c r="I27" s="35">
        <v>250</v>
      </c>
      <c r="J27" s="36">
        <v>250</v>
      </c>
      <c r="K27" s="37">
        <v>0</v>
      </c>
      <c r="L27" s="1"/>
      <c r="M27" s="37">
        <v>100</v>
      </c>
      <c r="N27" s="1"/>
      <c r="O27" s="36">
        <v>250</v>
      </c>
      <c r="P27" s="1"/>
      <c r="Q27" s="36"/>
      <c r="R27" s="35"/>
      <c r="S27" s="35"/>
      <c r="T27" s="35"/>
      <c r="U27" s="1" t="s">
        <v>42</v>
      </c>
    </row>
    <row r="28" spans="1:21" x14ac:dyDescent="0.2">
      <c r="A28" s="28" t="s">
        <v>4</v>
      </c>
      <c r="B28" s="38" t="s">
        <v>4</v>
      </c>
      <c r="C28" s="3" t="str">
        <f>PROPER(A27)</f>
        <v>Region Costs</v>
      </c>
      <c r="D28" s="49">
        <f>SUM(D18:D27)</f>
        <v>1662.1799999999989</v>
      </c>
      <c r="E28" s="40">
        <f>SUM(E18:E27)</f>
        <v>550</v>
      </c>
      <c r="F28" s="49">
        <f>SUM(F18:F27)</f>
        <v>12121.449999999999</v>
      </c>
      <c r="G28" s="42">
        <f>SUM(G18:G27)</f>
        <v>-11571.449999999999</v>
      </c>
      <c r="H28" s="49"/>
      <c r="I28" s="41">
        <f>SUM(I18:I27)</f>
        <v>19150</v>
      </c>
      <c r="J28" s="49">
        <f>SUM(J18:J27)</f>
        <v>19150</v>
      </c>
      <c r="K28" s="43">
        <f t="shared" ref="K28" si="0">J28-I28</f>
        <v>0</v>
      </c>
      <c r="L28" s="1"/>
      <c r="M28" s="49">
        <f>SUM(M18:M27)</f>
        <v>7028.55</v>
      </c>
      <c r="N28" s="1"/>
      <c r="O28" s="49">
        <f>SUM(O18:O27)</f>
        <v>19150</v>
      </c>
      <c r="P28" s="1"/>
      <c r="Q28" s="49">
        <f>SUM(Q18:Q27)</f>
        <v>0</v>
      </c>
      <c r="R28" s="41"/>
      <c r="S28" s="41"/>
      <c r="T28" s="41"/>
      <c r="U28" s="1"/>
    </row>
    <row r="29" spans="1:21" x14ac:dyDescent="0.2">
      <c r="A29" s="28" t="s">
        <v>4</v>
      </c>
      <c r="C29" s="3"/>
      <c r="D29" s="3"/>
      <c r="E29" s="40"/>
      <c r="F29" s="49"/>
      <c r="G29" s="52"/>
      <c r="H29" s="49"/>
      <c r="I29" s="41"/>
      <c r="J29" s="49"/>
      <c r="K29" s="53"/>
      <c r="L29" s="1"/>
      <c r="M29" s="49"/>
      <c r="N29" s="1"/>
      <c r="O29" s="49"/>
      <c r="P29" s="1"/>
      <c r="Q29" s="49"/>
      <c r="R29" s="41"/>
      <c r="S29" s="41"/>
      <c r="T29" s="41"/>
      <c r="U29" s="1"/>
    </row>
    <row r="30" spans="1:21" ht="13.5" thickBot="1" x14ac:dyDescent="0.25">
      <c r="A30" s="28" t="s">
        <v>4</v>
      </c>
      <c r="C30" s="54" t="s">
        <v>43</v>
      </c>
      <c r="D30" s="46">
        <f>+D28</f>
        <v>1662.1799999999989</v>
      </c>
      <c r="E30" s="47">
        <f>+E28</f>
        <v>550</v>
      </c>
      <c r="F30" s="46">
        <f>+F28</f>
        <v>12121.449999999999</v>
      </c>
      <c r="G30" s="48">
        <f>+G28</f>
        <v>-11571.449999999999</v>
      </c>
      <c r="H30" s="49"/>
      <c r="I30" s="50">
        <f>+I28</f>
        <v>19150</v>
      </c>
      <c r="J30" s="46">
        <f>+J28</f>
        <v>19150</v>
      </c>
      <c r="K30" s="51">
        <f>+K28</f>
        <v>0</v>
      </c>
      <c r="L30" s="1"/>
      <c r="M30" s="46">
        <f>+M28</f>
        <v>7028.55</v>
      </c>
      <c r="N30" s="1"/>
      <c r="O30" s="46">
        <f>+O28</f>
        <v>19150</v>
      </c>
      <c r="P30" s="1"/>
      <c r="Q30" s="46">
        <f>+Q28</f>
        <v>0</v>
      </c>
      <c r="R30" s="41"/>
      <c r="S30" s="41"/>
      <c r="T30" s="41"/>
      <c r="U30" s="1"/>
    </row>
    <row r="31" spans="1:21" ht="13.5" thickTop="1" x14ac:dyDescent="0.2">
      <c r="A31" s="28"/>
      <c r="C31" s="30"/>
      <c r="D31" s="30"/>
      <c r="E31" s="55"/>
      <c r="F31" s="30"/>
      <c r="G31" s="56"/>
      <c r="H31" s="30"/>
      <c r="I31" s="35"/>
      <c r="J31" s="33"/>
      <c r="K31" s="57"/>
      <c r="M31" s="33"/>
      <c r="O31" s="33"/>
      <c r="Q31" s="33"/>
      <c r="R31" s="35"/>
      <c r="S31" s="35"/>
      <c r="T31" s="35"/>
    </row>
    <row r="32" spans="1:21" ht="13.5" thickBot="1" x14ac:dyDescent="0.25">
      <c r="A32" s="28"/>
      <c r="C32" s="54" t="s">
        <v>44</v>
      </c>
      <c r="D32" s="46">
        <f>D16-D30</f>
        <v>-1662.1799999999989</v>
      </c>
      <c r="E32" s="47">
        <f>E16-E30</f>
        <v>-8.2799999999999727</v>
      </c>
      <c r="F32" s="46">
        <f>F16-F30</f>
        <v>4503.4600000000009</v>
      </c>
      <c r="G32" s="48">
        <f>G16+G30</f>
        <v>4511.7400000000016</v>
      </c>
      <c r="H32" s="49"/>
      <c r="I32" s="50">
        <f>I16-I30</f>
        <v>0</v>
      </c>
      <c r="J32" s="46">
        <f>J16-J30</f>
        <v>0</v>
      </c>
      <c r="K32" s="51">
        <f>K16-K30</f>
        <v>0</v>
      </c>
      <c r="M32" s="46">
        <f>M16+M30</f>
        <v>4503.46</v>
      </c>
      <c r="O32" s="46">
        <f>O16-O30</f>
        <v>0</v>
      </c>
      <c r="Q32" s="46">
        <f>Q16-Q30</f>
        <v>0</v>
      </c>
      <c r="R32" s="41"/>
      <c r="S32" s="41"/>
      <c r="T32" s="41"/>
    </row>
    <row r="33" spans="1:20" ht="13.5" thickTop="1" x14ac:dyDescent="0.2">
      <c r="A33" s="28"/>
      <c r="C33" s="30"/>
      <c r="D33" s="30"/>
      <c r="E33" s="55"/>
      <c r="F33" s="30"/>
      <c r="G33" s="58"/>
      <c r="H33" s="30"/>
      <c r="I33" s="35"/>
      <c r="J33" s="30"/>
      <c r="K33" s="30"/>
      <c r="M33" s="30"/>
      <c r="O33" s="30"/>
      <c r="Q33" s="30"/>
      <c r="R33" s="30"/>
      <c r="S33" s="30"/>
      <c r="T33" s="30"/>
    </row>
  </sheetData>
  <mergeCells count="1">
    <mergeCell ref="I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Plumb | CIHT</dc:creator>
  <cp:lastModifiedBy>Sally Carrington | CIHT</cp:lastModifiedBy>
  <dcterms:created xsi:type="dcterms:W3CDTF">2023-01-23T14:26:17Z</dcterms:created>
  <dcterms:modified xsi:type="dcterms:W3CDTF">2023-05-04T13:44:11Z</dcterms:modified>
</cp:coreProperties>
</file>